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martinwcoyne/Downloads/"/>
    </mc:Choice>
  </mc:AlternateContent>
  <xr:revisionPtr revIDLastSave="0" documentId="8_{447C0B68-7ED1-A74F-BD9D-2062DEAAB41A}" xr6:coauthVersionLast="47" xr6:coauthVersionMax="47" xr10:uidLastSave="{00000000-0000-0000-0000-000000000000}"/>
  <bookViews>
    <workbookView xWindow="0" yWindow="500" windowWidth="28800" windowHeight="15840" tabRatio="826" activeTab="2" xr2:uid="{00000000-000D-0000-FFFF-FFFF00000000}"/>
  </bookViews>
  <sheets>
    <sheet name="Title Page" sheetId="6" r:id="rId1"/>
    <sheet name="Instructions" sheetId="7" r:id="rId2"/>
    <sheet name="Data Input" sheetId="1" r:id="rId3"/>
    <sheet name="Narrative Responses" sheetId="5" r:id="rId4"/>
    <sheet name="Template" sheetId="2" r:id="rId5"/>
    <sheet name="Accessibility" sheetId="8" r:id="rId6"/>
  </sheets>
  <definedNames>
    <definedName name="CDS_Code">'Data Input'!$B$3</definedName>
    <definedName name="Current_LCAP_Year">'Data Input'!$B$6</definedName>
    <definedName name="Current_Year_Budg_UP_Expenditures">'Data Input'!$B$22</definedName>
    <definedName name="Current_Year_EA_UP_Expenditures">'Data Input'!$B$23</definedName>
    <definedName name="Estimated_Actual_Expenditures_for_Unduplicated_Students_in_LCAP">'Data Input'!$B$23</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Input'!#REF!</definedName>
    <definedName name="LCAP_Year_Descr_Not_In_LCAP">'Narrative Responses'!$B$3</definedName>
    <definedName name="LCAP_Year_Expenditures_Not_LCAP">'Data Input'!$B$20</definedName>
    <definedName name="LCAP_Year_Federal_Funds">'Data Input'!$B$14</definedName>
    <definedName name="LCAP_Year_GF_Expenditures">'Data Input'!$B$17</definedName>
    <definedName name="LCAP_Year_LCAP_Expenditures">'Data Input'!$B$18</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Input'!$B$15</definedName>
    <definedName name="LCAP_YEar_UP_Expenditures_LCAP">'Data Input'!$B$19</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Input'!$A$2:$B$23</definedName>
    <definedName name="_xlnm.Print_Area" localSheetId="4">Template!$A$2:$A$18</definedName>
    <definedName name="Total_Budgeted_Expenditures_for_Unduplicated_Students_in_the_LCAP">'Data Input'!$B$22</definedName>
    <definedName name="UP_Difference_Descr">'Narrative Responses'!$B$5</definedName>
    <definedName name="UP_Improve_Description">'Narrative Responses'!$B$4</definedName>
  </definedNames>
  <calcPr calcId="191028"/>
  <customWorkbookViews>
    <customWorkbookView name="Budgeted Expenditures" guid="{B4A1466A-814B-496F-ACDF-5B04C3E33E28}" includePrintSettings="0" includeHiddenRowCol="0" maximized="1" xWindow="-8" yWindow="22" windowWidth="1936" windowHeight="1066" tabRatio="826" activeSheetId="3" showFormulaBar="0"/>
    <customWorkbookView name="Data Narrative" guid="{E073F255-81E0-4EB2-9325-A45DCDEB7373}" includePrintSettings="0" includeHiddenRowCol="0" maximized="1" xWindow="-8" yWindow="22" windowWidth="1936" windowHeight="1066" tabRatio="826"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8" i="2" l="1"/>
  <c r="A17" i="2" l="1"/>
  <c r="A14" i="2" l="1"/>
  <c r="B11" i="1" l="1"/>
  <c r="A12" i="2" l="1"/>
  <c r="A4" i="5" l="1"/>
  <c r="A15" i="2" s="1"/>
  <c r="A21" i="1" l="1"/>
  <c r="A16" i="2" l="1"/>
  <c r="A5" i="5" l="1"/>
  <c r="A7" i="2" l="1"/>
  <c r="A8" i="2"/>
  <c r="A4" i="2" l="1"/>
  <c r="A16" i="1" l="1"/>
  <c r="A8" i="1"/>
  <c r="A5" i="2" l="1"/>
  <c r="B15" i="1" l="1"/>
  <c r="A9" i="2" s="1"/>
  <c r="A2" i="2" l="1"/>
  <c r="A3" i="2"/>
  <c r="B20" i="1" l="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00000000-0006-0000-0200-000001000000}">
      <text>
        <r>
          <rPr>
            <sz val="9"/>
            <color indexed="81"/>
            <rFont val="Tahoma"/>
            <family val="2"/>
          </rPr>
          <t>Enter the LEA name</t>
        </r>
      </text>
    </comment>
    <comment ref="B3" authorId="1" shapeId="0" xr:uid="{00000000-0006-0000-0200-000002000000}">
      <text>
        <r>
          <rPr>
            <sz val="9"/>
            <color indexed="81"/>
            <rFont val="Tahoma"/>
            <family val="2"/>
          </rPr>
          <t>Enter the County District School (CDS) code for the LEA (14 digits)</t>
        </r>
      </text>
    </comment>
    <comment ref="B4" authorId="1" shapeId="0" xr:uid="{00000000-0006-0000-0200-000003000000}">
      <text>
        <r>
          <rPr>
            <sz val="9"/>
            <color indexed="81"/>
            <rFont val="Tahoma"/>
            <family val="2"/>
          </rPr>
          <t>Enter the name, phone number, and email of the LEA's contact</t>
        </r>
      </text>
    </comment>
    <comment ref="B9" authorId="1" shapeId="0" xr:uid="{B86E46D6-C281-4ED3-9F94-2C15A62EC62A}">
      <text>
        <r>
          <rPr>
            <sz val="9"/>
            <color indexed="81"/>
            <rFont val="Tahoma"/>
            <family val="2"/>
          </rPr>
          <t>Enter the total amount of LCFF funds the LEA estimates it will receive in the coming School Year.</t>
        </r>
      </text>
    </comment>
    <comment ref="B10" authorId="1" shapeId="0" xr:uid="{8E083774-1133-4785-9B86-AF56C76E77D8}">
      <text>
        <r>
          <rPr>
            <sz val="9"/>
            <color indexed="81"/>
            <rFont val="Tahoma"/>
            <family val="2"/>
          </rPr>
          <t>Enter the total amount of LCFF supplemental &amp; concentration grants the LEA estimates it will receive in the coming school year</t>
        </r>
      </text>
    </comment>
    <comment ref="B12" authorId="1" shapeId="0" xr:uid="{77B6F072-40BF-4B1A-93C5-42E3C5586D16}">
      <text>
        <r>
          <rPr>
            <sz val="9"/>
            <color indexed="81"/>
            <rFont val="Tahoma"/>
            <family val="2"/>
          </rPr>
          <t>Enter the total amount of other state funds (excluding LCFF funds) the LEA estimates it will receive in the coming school year</t>
        </r>
      </text>
    </comment>
    <comment ref="B13" authorId="1" shapeId="0" xr:uid="{F9AF60AF-B158-4320-8B8E-791AEE6BBACB}">
      <text>
        <r>
          <rPr>
            <sz val="9"/>
            <color indexed="81"/>
            <rFont val="Tahoma"/>
            <family val="2"/>
          </rPr>
          <t>Enter the total amount of local funds and entitlements the LEA estimates it will receive  in the coming school year</t>
        </r>
      </text>
    </comment>
    <comment ref="B14" authorId="1" shapeId="0" xr:uid="{FB5F6417-AD00-4135-8F48-B4A92E4F202E}">
      <text>
        <r>
          <rPr>
            <sz val="9"/>
            <color indexed="81"/>
            <rFont val="Tahoma"/>
            <family val="2"/>
          </rPr>
          <t>Enter the estimated  amount of federal funds (including all Every Student Succeeds Act Title funds) the LEA expects to receive in the coming year</t>
        </r>
      </text>
    </comment>
    <comment ref="B17" authorId="1" shapeId="0" xr:uid="{5443C392-03CD-4947-9D42-9C9330D4F154}">
      <text>
        <r>
          <rPr>
            <sz val="9"/>
            <color indexed="81"/>
            <rFont val="Tahoma"/>
            <family val="2"/>
          </rPr>
          <t>Enter the total budgeted General Fund expenditures for the Coming LCAP year</t>
        </r>
      </text>
    </comment>
    <comment ref="B18" authorId="1" shapeId="0" xr:uid="{7E6D6323-EDF1-4CD4-9A22-5E4162E90D4F}">
      <text>
        <r>
          <rPr>
            <sz val="9"/>
            <color indexed="81"/>
            <rFont val="Tahoma"/>
            <family val="2"/>
          </rPr>
          <t>Enter the total amount of budgeted expenditures included in the LCAP for the Coming LCAP Year</t>
        </r>
      </text>
    </comment>
    <comment ref="B19" authorId="1" shapeId="0" xr:uid="{8CAD4892-B665-480F-95CB-D8FB43FDECD6}">
      <text>
        <r>
          <rPr>
            <sz val="9"/>
            <color indexed="81"/>
            <rFont val="Tahoma"/>
            <family val="2"/>
          </rPr>
          <t>Enter the total amount of budgeted expenditures for planned actions and services included in the LCAP for the Coming LCAP Year that contribute to increasing or improving services for unduplicated students</t>
        </r>
      </text>
    </comment>
    <comment ref="B22" authorId="1" shapeId="0" xr:uid="{611733E8-6061-4FDB-B0B8-73F089F4A212}">
      <text>
        <r>
          <rPr>
            <sz val="9"/>
            <color indexed="81"/>
            <rFont val="Tahoma"/>
            <family val="2"/>
          </rPr>
          <t>Enter the total of the budgeted expenditures, from all fund sources, that are identified as contributing to the increased or improved services for unduplicated students included in the current LCAP year</t>
        </r>
      </text>
    </comment>
    <comment ref="B23" authorId="1" shapeId="0" xr:uid="{6AF07F6E-471D-47FB-AA40-E3C26D5CED59}">
      <text>
        <r>
          <rPr>
            <sz val="9"/>
            <color indexed="81"/>
            <rFont val="Tahoma"/>
            <family val="2"/>
          </rPr>
          <t>Enter the total of the estimated actual expenditures (from all fund sources) associated with the actions that were identified as contributing to increasing or improving services for unduplicated students in the LCAP</t>
        </r>
      </text>
    </comment>
  </commentList>
</comments>
</file>

<file path=xl/sharedStrings.xml><?xml version="1.0" encoding="utf-8"?>
<sst xmlns="http://schemas.openxmlformats.org/spreadsheetml/2006/main" count="77" uniqueCount="70">
  <si>
    <t>Local Control Funding Formula (LCFF) Budget Overview for Parents Template</t>
  </si>
  <si>
    <t>Developed by the California Department of Education, November 2021</t>
  </si>
  <si>
    <t>LCFF Budget Overview for Parents Data Entry Instructions</t>
  </si>
  <si>
    <t xml:space="preserve">These instructions are for the completion of the Local Control Funding Formula (LCFF) Budget Overview for Parents. </t>
  </si>
  <si>
    <t>Notice that there are six tabs along the bottom of the workbook titled: ‘Title Page’, ‘Instructions’, ‘Data Input’, ‘Narrative Responses’, ‘Template’, and 'Accessibility'.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educational partners. To start, ensure that you are on the ‘Data Input’ worksheet by clicking on the ‘Data Input’ in the lower left hand side.</t>
  </si>
  <si>
    <t>*NOTE: The "High Needs Students" referred to below are Unduplicated Students for LCFF funding purposes.</t>
  </si>
  <si>
    <t>Data Input Tab Instructions</t>
  </si>
  <si>
    <t>LEA Information (rows 2-4)</t>
  </si>
  <si>
    <t>The LEA must enter the LEA name, county district school (CDS) code (14 digits), and LEA contact information (name, phone number and email address) in the corresponding blue boxes.</t>
  </si>
  <si>
    <r>
      <rPr>
        <b/>
        <sz val="12"/>
        <color theme="1"/>
        <rFont val="Arial"/>
        <family val="2"/>
      </rPr>
      <t xml:space="preserve">Coming LCAP Year (row 5): </t>
    </r>
    <r>
      <rPr>
        <sz val="12"/>
        <color theme="1"/>
        <rFont val="Arial"/>
        <family val="2"/>
      </rPr>
      <t>Enter the upcoming fiscal year for which the Local Control and Accountability Plan (LCAP) is adopted or updated on or before July 1. Enter in this format 20XX-XX.</t>
    </r>
  </si>
  <si>
    <r>
      <rPr>
        <b/>
        <sz val="12"/>
        <color theme="1"/>
        <rFont val="Arial"/>
        <family val="2"/>
      </rPr>
      <t>Current LCAP Year (row 6):</t>
    </r>
    <r>
      <rPr>
        <sz val="12"/>
        <color theme="1"/>
        <rFont val="Arial"/>
        <family val="2"/>
      </rPr>
      <t xml:space="preserve"> Enter the current fiscal year for which the previous LCAP was adopted or updated on July 1. Enter in this format 20XX-XX.</t>
    </r>
  </si>
  <si>
    <t>Projected General Fund Revenue for the Coming School Year</t>
  </si>
  <si>
    <t xml:space="preserve">All amounts should be entered in the gray boxes adjacent to the corresponding amount title. The coming school year (as indicated in row 5) means the fiscal year for which an LCAP is adopted or updated by July 1. </t>
  </si>
  <si>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applicable for the coming school year. This amount is the amount indicated in the Standardized Account Code Structure (SACS) Budget Fund Form 01, Column F, row A.1 (LCFF Sources).</t>
    </r>
  </si>
  <si>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coming school year.</t>
    </r>
  </si>
  <si>
    <r>
      <rPr>
        <b/>
        <sz val="12"/>
        <color theme="1"/>
        <rFont val="Arial"/>
        <family val="2"/>
      </rPr>
      <t>•	All other state funds (row 12):</t>
    </r>
    <r>
      <rPr>
        <sz val="12"/>
        <color theme="1"/>
        <rFont val="Arial"/>
        <family val="2"/>
      </rPr>
      <t xml:space="preserve"> This amount is the total amount of other state funds (do not include LCFF funds) the LEA estimates it will receive.</t>
    </r>
  </si>
  <si>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</si>
  <si>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r>
      <rPr>
        <b/>
        <sz val="12"/>
        <color theme="1"/>
        <rFont val="Arial"/>
        <family val="2"/>
      </rPr>
      <t>• All federal funds (row 14):</t>
    </r>
    <r>
      <rPr>
        <sz val="12"/>
        <color theme="1"/>
        <rFont val="Arial"/>
        <family val="2"/>
      </rPr>
      <t xml:space="preserve"> This amount is the total amount of federal funds (including all Every Student Succeeds Act Title funds) the LEA estimates it will receive.</t>
    </r>
  </si>
  <si>
    <t>The total of the Projected General Fund Revenue should equal the amount indicated in the SACS Budget Fund Form 01, Column F, row A.5 (Total Revenues).</t>
  </si>
  <si>
    <t>Total Budgeted Expenditures for the Coming School Year</t>
  </si>
  <si>
    <r>
      <rPr>
        <b/>
        <sz val="12"/>
        <color theme="1"/>
        <rFont val="Arial"/>
        <family val="2"/>
      </rPr>
      <t xml:space="preserve">• Total Budgeted General Fund Expenditures (row 17): </t>
    </r>
    <r>
      <rPr>
        <sz val="12"/>
        <color theme="1"/>
        <rFont val="Arial"/>
        <family val="2"/>
      </rPr>
      <t>This amount is the LEA’s total budgeted General Fund expenditures for the coming school year as indicated on SACS Budget Fund Form 01, column F,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</si>
  <si>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r>
      <rPr>
        <b/>
        <sz val="12"/>
        <color theme="1"/>
        <rFont val="Arial"/>
        <family val="2"/>
      </rPr>
      <t>• Total Budgeted Expenditures in the LCAP (row 18):</t>
    </r>
    <r>
      <rPr>
        <sz val="12"/>
        <color theme="1"/>
        <rFont val="Arial"/>
        <family val="2"/>
      </rPr>
      <t xml:space="preserve"> This is the total amount of budgeted expenditures for the planned actions to meet the goals included in the LCAP for the coming school year.</t>
    </r>
  </si>
  <si>
    <r>
      <rPr>
        <b/>
        <sz val="12"/>
        <color theme="1"/>
        <rFont val="Arial"/>
        <family val="2"/>
      </rPr>
      <t xml:space="preserve">• Total Budgeted Expenditures for High Needs Students in the LCAP (row 19): </t>
    </r>
    <r>
      <rPr>
        <sz val="12"/>
        <color theme="1"/>
        <rFont val="Arial"/>
        <family val="2"/>
      </rPr>
      <t xml:space="preserve">This is the total amount of the LCFF funds budgeted to implement the planned actions and services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 </t>
    </r>
  </si>
  <si>
    <t>Expenditures for High Needs Students in the Current School Year</t>
  </si>
  <si>
    <r>
      <rPr>
        <b/>
        <sz val="12"/>
        <color theme="1"/>
        <rFont val="Arial"/>
        <family val="2"/>
      </rPr>
      <t xml:space="preserve">• Total Budgeted Expenditures for High Needs Students in the LCAP (row 22): </t>
    </r>
    <r>
      <rPr>
        <sz val="12"/>
        <color theme="1"/>
        <rFont val="Arial"/>
        <family val="2"/>
      </rPr>
      <t xml:space="preserve">This is the total amount of the LCFF funds budgeted to implement the planned actions and services included in the LCAP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</si>
  <si>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Actual Expenditures for High Needs Students in the LCAP (row 23): </t>
    </r>
    <r>
      <rPr>
        <sz val="12"/>
        <color theme="1"/>
        <rFont val="Arial"/>
        <family val="2"/>
      </rPr>
      <t xml:space="preserve">This is the total of the estimated actual expenditures of LCFF funds to implement the actions and services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 as reflected in the Annual Update for the current LCAP year.</t>
    </r>
  </si>
  <si>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</si>
  <si>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</si>
  <si>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 xml:space="preserve">• Brief description for General Fund Expenditures (row 3): </t>
    </r>
    <r>
      <rPr>
        <sz val="12"/>
        <color theme="1"/>
        <rFont val="Arial"/>
        <family val="2"/>
      </rPr>
      <t>Briefly describe any of the General Fund Budget Expenditures for the current school year that are not included in the Local Control and Accountability Plan.</t>
    </r>
  </si>
  <si>
    <r>
      <rPr>
        <b/>
        <sz val="12"/>
        <color theme="1"/>
        <rFont val="Arial"/>
        <family val="2"/>
      </rPr>
      <t xml:space="preserve">•	Brief description for High Needs Students (row 4): </t>
    </r>
    <r>
      <rPr>
        <sz val="12"/>
        <color theme="1"/>
        <rFont val="Arial"/>
        <family val="2"/>
      </rPr>
      <t xml:space="preserve">If the amount on line 19 ('Data Input' tab) is less than the amount on line 10 ('Data Input' tab), a prompt will appear and the LEA must provide a brief description of the additional actions it is taking to meet its requirement to increase or improve services for high needs students. </t>
    </r>
  </si>
  <si>
    <r>
      <rPr>
        <b/>
        <sz val="12"/>
        <color theme="1"/>
        <rFont val="Arial"/>
        <family val="2"/>
      </rPr>
      <t xml:space="preserve">Note: </t>
    </r>
    <r>
      <rPr>
        <sz val="12"/>
        <color theme="1"/>
        <rFont val="Arial"/>
        <family val="2"/>
      </rPr>
      <t>If no prompt appears, the LEA is not required to supply a description.</t>
    </r>
  </si>
  <si>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</si>
  <si>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 Brief description for actual expenditures for high needs students (row 5): </t>
    </r>
    <r>
      <rPr>
        <sz val="12"/>
        <color theme="1"/>
        <rFont val="Arial"/>
        <family val="2"/>
      </rPr>
      <t xml:space="preserve">If the amount in line 22 ('Data Input' tab) is greater than the amount in line 23 ('Data Input' tab), a prompt will appear and the LEA must provide a brief description of how the difference impacted the actions and services and overall increased or improved services for high needs students in the current fiscal year pursuant to </t>
    </r>
    <r>
      <rPr>
        <i/>
        <sz val="12"/>
        <color theme="1"/>
        <rFont val="Arial"/>
        <family val="2"/>
      </rPr>
      <t>EC</t>
    </r>
    <r>
      <rPr>
        <sz val="12"/>
        <color theme="1"/>
        <rFont val="Arial"/>
        <family val="2"/>
      </rPr>
      <t xml:space="preserve"> Section 42238.07. </t>
    </r>
  </si>
  <si>
    <t>LCFF Budget Overview for Parents Data Input Sheet</t>
  </si>
  <si>
    <t>Local Educational Agency (LEA) name:</t>
  </si>
  <si>
    <t>CDS code:</t>
  </si>
  <si>
    <t>LEA contact information:</t>
  </si>
  <si>
    <t>Coming School Year:</t>
  </si>
  <si>
    <t>2022 – 23</t>
  </si>
  <si>
    <t xml:space="preserve">Current School Year:   </t>
  </si>
  <si>
    <t>2021 – 22</t>
  </si>
  <si>
    <t>*NOTE: The "High Needs Students" referred to in the tables below are Unduplicated Students for LCFF funding purposes.</t>
  </si>
  <si>
    <t>EmptyCell</t>
  </si>
  <si>
    <t>Amount</t>
  </si>
  <si>
    <t>Total LCFF funds</t>
  </si>
  <si>
    <t>LCFF supplemental &amp; concentration grants</t>
  </si>
  <si>
    <t>All Other LCFF funds</t>
  </si>
  <si>
    <t>All other state funds</t>
  </si>
  <si>
    <t>All local funds</t>
  </si>
  <si>
    <t>All federal funds</t>
  </si>
  <si>
    <t>Total Projected Revenue</t>
  </si>
  <si>
    <t>Total Budgeted General Fund Expenditures</t>
  </si>
  <si>
    <t>Total Budgeted Expenditures in the LCAP</t>
  </si>
  <si>
    <t>Total Budgeted Expenditures for High Needs Students in the LCAP</t>
  </si>
  <si>
    <t>Expenditures not in the LCAP</t>
  </si>
  <si>
    <t>Actual Expenditures for High Needs Students in LCAP</t>
  </si>
  <si>
    <t>End of Sheet</t>
  </si>
  <si>
    <t xml:space="preserve"> LCFF Budget Overview for Parents Narrative Responses Sheet</t>
  </si>
  <si>
    <t>Required Prompt(s)</t>
  </si>
  <si>
    <t>Response(s)</t>
  </si>
  <si>
    <t>Briefly describe any of the General Fund Budget Expenditures for the school year not included in the Local Control and Accountability Plan (LCAP).</t>
  </si>
  <si>
    <t>[Respond to prompt here]</t>
  </si>
  <si>
    <t>[Respond to the prompt here; if there is no prompt, a response is not required.]</t>
  </si>
  <si>
    <t xml:space="preserve">LCFF Budget Overview for Parents Template </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</si>
  <si>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</si>
  <si>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The LCFF gives school districts more flexibility in deciding how to use state funds. In exchange, school districts must work with parents, educators, students, and the community to develop a Local Control and Accountability Plan (LCAP) that shows how they will use these funds to serve students.</t>
  </si>
  <si>
    <t>Accessibility Information</t>
  </si>
  <si>
    <t>This workbook contains 3 dynamic charts located in the 'Template' tab.  The chart in cell A7 with the title "Projected Revenue by Fund Source", the full text description is located in cell A9. The chart in cell A11 with the title "Budgeted Expenditures in the LCAP", the full text description is located in cell A13. The chart in cell A16 with the title "Prior Year Expenditures: Increased or Improved Services for High Needs Students", the full text description is located in cell A18.</t>
  </si>
  <si>
    <t>Manzanita Middle</t>
  </si>
  <si>
    <t>Martin Coyne  -  coyne@manzy.org                (925) 457-2652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</si>
</sst>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7" x14ac:knownFonts="1">
    <font>
      <sz val="11"/>
      <color theme="1"/>
      <name val="Calibri"/>
      <family val="2"/>
      <scheme val="minor"/>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
      <left style="medium">
        <color indexed="64"/>
      </left>
      <right style="dashDot">
        <color indexed="64"/>
      </right>
      <top/>
      <bottom style="double">
        <color indexed="64"/>
      </bottom>
      <diagonal/>
    </border>
  </borders>
  <cellStyleXfs count="5">
    <xf numFmtId="0" fontId="0" fillId="0" borderId="0"/>
    <xf numFmtId="0" fontId="14" fillId="0" borderId="29" applyNumberFormat="0" applyFill="0" applyAlignment="0" applyProtection="0"/>
    <xf numFmtId="0" fontId="15" fillId="0" borderId="30" applyNumberFormat="0" applyFill="0" applyBorder="0" applyAlignment="0" applyProtection="0"/>
    <xf numFmtId="0" fontId="2" fillId="8" borderId="31" applyNumberFormat="0" applyFill="0" applyBorder="0" applyAlignment="0" applyProtection="0"/>
    <xf numFmtId="0" fontId="5" fillId="0" borderId="0" applyNumberFormat="0" applyFill="0" applyBorder="0" applyAlignment="0" applyProtection="0"/>
  </cellStyleXfs>
  <cellXfs count="79">
    <xf numFmtId="0" fontId="0" fillId="0" borderId="0" xfId="0"/>
    <xf numFmtId="0" fontId="3" fillId="0" borderId="0" xfId="0" applyFont="1"/>
    <xf numFmtId="0" fontId="4" fillId="0" borderId="0" xfId="0" applyFont="1"/>
    <xf numFmtId="0" fontId="4" fillId="0" borderId="0" xfId="0" applyFont="1" applyBorder="1"/>
    <xf numFmtId="0" fontId="3" fillId="0" borderId="0" xfId="0" applyFont="1" applyAlignment="1"/>
    <xf numFmtId="0" fontId="3" fillId="0" borderId="0" xfId="0" applyFont="1" applyBorder="1"/>
    <xf numFmtId="0" fontId="3" fillId="0" borderId="0" xfId="0" applyFont="1" applyAlignment="1">
      <alignment wrapText="1"/>
    </xf>
    <xf numFmtId="0" fontId="0" fillId="0" borderId="0" xfId="0" applyAlignment="1"/>
    <xf numFmtId="0" fontId="4" fillId="0" borderId="0" xfId="0" applyFont="1" applyAlignment="1"/>
    <xf numFmtId="0" fontId="5" fillId="5" borderId="1" xfId="0" applyFont="1" applyFill="1" applyBorder="1" applyAlignment="1" applyProtection="1">
      <alignment vertical="center" wrapText="1"/>
    </xf>
    <xf numFmtId="0" fontId="5" fillId="3"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4" borderId="1" xfId="0" applyFont="1" applyFill="1" applyBorder="1" applyAlignment="1" applyProtection="1">
      <alignment vertical="center" wrapText="1"/>
    </xf>
    <xf numFmtId="0" fontId="5" fillId="3" borderId="1" xfId="0" applyFont="1" applyFill="1" applyBorder="1" applyAlignment="1" applyProtection="1">
      <alignment horizontal="left" vertical="center" wrapText="1"/>
    </xf>
    <xf numFmtId="0" fontId="6" fillId="0" borderId="0" xfId="0" applyFont="1" applyAlignment="1" applyProtection="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49" fontId="5" fillId="0" borderId="17" xfId="0" applyNumberFormat="1" applyFont="1" applyBorder="1" applyAlignment="1" applyProtection="1">
      <alignment horizontal="left" vertical="center" wrapText="1"/>
    </xf>
    <xf numFmtId="49" fontId="5" fillId="0" borderId="19" xfId="0" applyNumberFormat="1" applyFont="1" applyBorder="1" applyAlignment="1" applyProtection="1">
      <alignment horizontal="left" vertical="center" wrapText="1"/>
    </xf>
    <xf numFmtId="0" fontId="5" fillId="4" borderId="6" xfId="0" applyFont="1" applyFill="1" applyBorder="1" applyAlignment="1" applyProtection="1">
      <alignment horizontal="center" vertical="center"/>
    </xf>
    <xf numFmtId="0" fontId="9" fillId="7" borderId="0" xfId="0" applyFont="1" applyFill="1" applyAlignment="1">
      <alignment wrapText="1"/>
    </xf>
    <xf numFmtId="49" fontId="5" fillId="0" borderId="21" xfId="0" applyNumberFormat="1" applyFont="1" applyBorder="1" applyAlignment="1" applyProtection="1">
      <alignment horizontal="left" vertical="center" wrapText="1"/>
    </xf>
    <xf numFmtId="0" fontId="10" fillId="0" borderId="0" xfId="0" applyFont="1" applyAlignment="1" applyProtection="1">
      <alignment horizontal="left" vertical="center" wrapText="1"/>
    </xf>
    <xf numFmtId="0" fontId="0" fillId="0" borderId="0" xfId="0" applyProtection="1"/>
    <xf numFmtId="0" fontId="3" fillId="0" borderId="0" xfId="0" applyFont="1" applyProtection="1"/>
    <xf numFmtId="0" fontId="7" fillId="0" borderId="0" xfId="0" applyFont="1" applyAlignment="1" applyProtection="1">
      <alignment horizontal="center" vertical="top"/>
    </xf>
    <xf numFmtId="0" fontId="1" fillId="3"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1" fillId="0" borderId="0" xfId="0" applyFont="1" applyAlignment="1">
      <alignment horizontal="center"/>
    </xf>
    <xf numFmtId="0" fontId="1" fillId="0" borderId="0" xfId="0" applyFont="1"/>
    <xf numFmtId="0" fontId="1" fillId="0" borderId="0" xfId="0" applyFont="1" applyAlignment="1">
      <alignment wrapText="1"/>
    </xf>
    <xf numFmtId="0" fontId="13" fillId="0" borderId="0" xfId="0" applyNumberFormat="1" applyFont="1" applyBorder="1" applyAlignment="1" applyProtection="1">
      <alignment horizontal="center" vertical="top" wrapText="1"/>
    </xf>
    <xf numFmtId="0" fontId="13" fillId="0" borderId="0" xfId="0" applyFont="1" applyAlignment="1" applyProtection="1">
      <alignment horizontal="center" vertical="top" wrapText="1"/>
    </xf>
    <xf numFmtId="0" fontId="13" fillId="0" borderId="0" xfId="0" applyFont="1" applyAlignment="1">
      <alignment horizontal="center" vertical="top" wrapText="1"/>
    </xf>
    <xf numFmtId="49" fontId="1" fillId="2" borderId="18" xfId="0" applyNumberFormat="1" applyFont="1" applyFill="1" applyBorder="1" applyAlignment="1" applyProtection="1">
      <alignment horizontal="left" vertical="center" wrapText="1"/>
      <protection locked="0"/>
    </xf>
    <xf numFmtId="49" fontId="1" fillId="2" borderId="20"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1" fillId="0" borderId="0" xfId="0" applyFont="1" applyAlignment="1" applyProtection="1">
      <alignment wrapText="1"/>
    </xf>
    <xf numFmtId="0" fontId="5" fillId="0" borderId="0" xfId="0" applyFont="1" applyAlignment="1" applyProtection="1">
      <alignment wrapText="1"/>
    </xf>
    <xf numFmtId="49" fontId="1" fillId="2" borderId="12" xfId="0" applyNumberFormat="1" applyFont="1" applyFill="1" applyBorder="1" applyAlignment="1" applyProtection="1">
      <alignment vertical="center" wrapText="1"/>
      <protection locked="0"/>
    </xf>
    <xf numFmtId="0" fontId="11" fillId="0" borderId="0" xfId="0" applyFont="1" applyAlignment="1">
      <alignment horizontal="center" vertical="center" wrapText="1"/>
    </xf>
    <xf numFmtId="0" fontId="15" fillId="0" borderId="0" xfId="2" applyBorder="1" applyAlignment="1">
      <alignment horizontal="left" vertical="center" wrapText="1"/>
    </xf>
    <xf numFmtId="0" fontId="5" fillId="0" borderId="0" xfId="0" applyFont="1" applyProtection="1"/>
    <xf numFmtId="0" fontId="2" fillId="8" borderId="31" xfId="3" applyProtection="1"/>
    <xf numFmtId="0" fontId="2" fillId="8" borderId="31" xfId="3" applyAlignment="1" applyProtection="1">
      <alignment wrapText="1"/>
    </xf>
    <xf numFmtId="0" fontId="15" fillId="0" borderId="0" xfId="2" applyBorder="1" applyAlignment="1"/>
    <xf numFmtId="0" fontId="15" fillId="0" borderId="0" xfId="2" applyBorder="1"/>
    <xf numFmtId="0" fontId="5" fillId="0" borderId="0" xfId="4" applyAlignment="1" applyProtection="1">
      <alignment wrapText="1"/>
    </xf>
    <xf numFmtId="0" fontId="2" fillId="7" borderId="31" xfId="3" applyFill="1" applyAlignment="1" applyProtection="1">
      <alignment horizontal="center" vertical="top"/>
    </xf>
    <xf numFmtId="0" fontId="2" fillId="0" borderId="0" xfId="3" applyFill="1" applyBorder="1" applyAlignment="1">
      <alignment horizontal="center" vertical="top" wrapText="1"/>
    </xf>
    <xf numFmtId="0" fontId="16" fillId="0" borderId="0" xfId="1" applyFont="1" applyBorder="1" applyAlignment="1">
      <alignment horizontal="center" wrapText="1"/>
    </xf>
    <xf numFmtId="49" fontId="1" fillId="2" borderId="22" xfId="0" applyNumberFormat="1" applyFont="1" applyFill="1" applyBorder="1" applyAlignment="1" applyProtection="1">
      <alignment horizontal="left" vertical="center" wrapText="1"/>
    </xf>
    <xf numFmtId="49" fontId="1" fillId="2" borderId="20" xfId="0" applyNumberFormat="1" applyFont="1" applyFill="1" applyBorder="1" applyAlignment="1" applyProtection="1">
      <alignment horizontal="left" vertical="center" wrapText="1"/>
    </xf>
    <xf numFmtId="0" fontId="1" fillId="5" borderId="2" xfId="0" applyFont="1" applyFill="1" applyBorder="1" applyAlignment="1" applyProtection="1">
      <alignment vertical="center" wrapText="1"/>
    </xf>
    <xf numFmtId="0" fontId="1" fillId="5" borderId="3" xfId="0" applyFont="1" applyFill="1" applyBorder="1" applyAlignment="1" applyProtection="1">
      <alignment vertical="center" wrapText="1"/>
    </xf>
    <xf numFmtId="0" fontId="1" fillId="3" borderId="32" xfId="0" applyFont="1" applyFill="1" applyBorder="1" applyAlignment="1" applyProtection="1">
      <alignment vertical="center" wrapText="1"/>
    </xf>
    <xf numFmtId="0" fontId="1" fillId="0" borderId="0" xfId="0" applyFont="1" applyBorder="1" applyAlignment="1" applyProtection="1">
      <alignment horizontal="left" vertical="top" wrapText="1"/>
    </xf>
    <xf numFmtId="1" fontId="1" fillId="2" borderId="20" xfId="0" applyNumberFormat="1" applyFont="1" applyFill="1" applyBorder="1" applyAlignment="1" applyProtection="1">
      <alignment horizontal="left" vertical="center" wrapText="1"/>
      <protection locked="0"/>
    </xf>
    <xf numFmtId="164" fontId="1" fillId="6" borderId="15" xfId="0" applyNumberFormat="1" applyFont="1" applyFill="1" applyBorder="1" applyAlignment="1" applyProtection="1">
      <alignment vertical="center" wrapText="1"/>
    </xf>
    <xf numFmtId="0" fontId="1" fillId="0" borderId="9" xfId="0" applyFont="1" applyBorder="1" applyAlignment="1">
      <alignment horizontal="left" vertical="center" wrapText="1"/>
    </xf>
    <xf numFmtId="164" fontId="1" fillId="6" borderId="15" xfId="0" applyNumberFormat="1" applyFont="1" applyFill="1" applyBorder="1" applyAlignment="1" applyProtection="1">
      <alignment vertical="center" wrapText="1"/>
      <protection locked="0"/>
    </xf>
    <xf numFmtId="164" fontId="1" fillId="6" borderId="24" xfId="0" applyNumberFormat="1" applyFont="1" applyFill="1" applyBorder="1" applyAlignment="1" applyProtection="1">
      <alignment vertical="center" wrapText="1"/>
      <protection locked="0"/>
    </xf>
    <xf numFmtId="164" fontId="1" fillId="6" borderId="23" xfId="0" applyNumberFormat="1" applyFont="1" applyFill="1" applyBorder="1" applyAlignment="1" applyProtection="1">
      <alignment vertical="center" wrapText="1"/>
      <protection locked="0"/>
    </xf>
    <xf numFmtId="164" fontId="1" fillId="6" borderId="25" xfId="0" applyNumberFormat="1" applyFont="1" applyFill="1" applyBorder="1" applyAlignment="1" applyProtection="1">
      <alignment vertical="center" wrapText="1"/>
      <protection locked="0"/>
    </xf>
    <xf numFmtId="0" fontId="1" fillId="0" borderId="0" xfId="0" applyFont="1" applyAlignment="1">
      <alignment horizontal="center"/>
    </xf>
    <xf numFmtId="0" fontId="15" fillId="0" borderId="0" xfId="2" applyBorder="1" applyAlignment="1">
      <alignment horizontal="center"/>
    </xf>
    <xf numFmtId="0" fontId="1" fillId="0" borderId="0" xfId="0" applyFont="1" applyAlignment="1">
      <alignment horizontal="left" wrapText="1"/>
    </xf>
    <xf numFmtId="0" fontId="1" fillId="3" borderId="3" xfId="0" applyFont="1" applyFill="1" applyBorder="1" applyAlignment="1" applyProtection="1">
      <alignment vertical="center" wrapText="1"/>
    </xf>
    <xf numFmtId="164" fontId="1" fillId="6" borderId="16" xfId="0" applyNumberFormat="1" applyFont="1" applyFill="1" applyBorder="1" applyAlignment="1" applyProtection="1">
      <alignment vertical="center" wrapText="1"/>
    </xf>
    <xf numFmtId="0" fontId="1"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26" xfId="0" applyFont="1" applyBorder="1" applyAlignment="1" applyProtection="1">
      <alignment horizontal="left" vertical="center"/>
    </xf>
    <xf numFmtId="0" fontId="1" fillId="0" borderId="27" xfId="0" applyFont="1" applyBorder="1" applyAlignment="1" applyProtection="1">
      <alignment horizontal="left" vertical="center"/>
    </xf>
    <xf numFmtId="0" fontId="1" fillId="0" borderId="28" xfId="0" applyFont="1" applyBorder="1" applyAlignment="1" applyProtection="1">
      <alignment horizontal="left" vertical="center"/>
    </xf>
    <xf numFmtId="0" fontId="1" fillId="0" borderId="0" xfId="0" applyFont="1" applyBorder="1" applyAlignment="1" applyProtection="1">
      <alignment horizontal="left" vertical="center" wrapText="1"/>
    </xf>
    <xf numFmtId="0" fontId="1" fillId="0" borderId="0" xfId="0" applyFont="1" applyAlignment="1">
      <alignment horizontal="left" vertical="top" wrapText="1"/>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accent5">
                  <a:lumMod val="60000"/>
                  <a:lumOff val="4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40000"/>
                  <a:lumOff val="60000"/>
                </a:schemeClr>
              </a:solidFill>
              <a:ln w="12700">
                <a:solidFill>
                  <a:schemeClr val="accent4">
                    <a:lumMod val="50000"/>
                  </a:schemeClr>
                </a:solidFill>
              </a:ln>
              <a:effectLst/>
            </c:spPr>
            <c:extLst>
              <c:ext xmlns:c16="http://schemas.microsoft.com/office/drawing/2014/chart" uri="{C3380CC4-5D6E-409C-BE32-E72D297353CC}">
                <c16:uniqueId val="{00000017-B3F4-472C-8333-CC4CA2A1E1EA}"/>
              </c:ext>
            </c:extLst>
          </c:dPt>
          <c:dPt>
            <c:idx val="5"/>
            <c:bubble3D val="0"/>
            <c:spPr>
              <a:solidFill>
                <a:schemeClr val="accent1">
                  <a:lumMod val="40000"/>
                  <a:lumOff val="60000"/>
                </a:schemeClr>
              </a:solidFill>
              <a:ln w="12700">
                <a:solidFill>
                  <a:schemeClr val="accent1">
                    <a:lumMod val="50000"/>
                  </a:schemeClr>
                </a:solidFill>
              </a:ln>
            </c:spPr>
            <c:extLst>
              <c:ext xmlns:c16="http://schemas.microsoft.com/office/drawing/2014/chart" uri="{C3380CC4-5D6E-409C-BE32-E72D297353CC}">
                <c16:uniqueId val="{0000000B-3688-4A20-90F1-11E3F8A5F6B6}"/>
              </c:ext>
            </c:extLst>
          </c:dPt>
          <c:dPt>
            <c:idx val="7"/>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0.14091011956838728"/>
                  <c:y val="0.331039054905201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layout>
                <c:manualLayout>
                  <c:x val="-0.13366415864683581"/>
                  <c:y val="-3.293318512969948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layout>
                <c:manualLayout>
                  <c:x val="8.8888888888888893E-4"/>
                  <c:y val="0.13335746586255987"/>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3688-4A20-90F1-11E3F8A5F6B6}"/>
                </c:ext>
              </c:extLst>
            </c:dLbl>
            <c:dLbl>
              <c:idx val="3"/>
              <c:layout>
                <c:manualLayout>
                  <c:x val="0"/>
                  <c:y val="-1.782446937174473E-3"/>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331816856226307"/>
                      <c:h val="0.14506214447828519"/>
                    </c:manualLayout>
                  </c15:layout>
                </c:ext>
                <c:ext xmlns:c16="http://schemas.microsoft.com/office/drawing/2014/chart" uri="{C3380CC4-5D6E-409C-BE32-E72D297353CC}">
                  <c16:uniqueId val="{00000007-3688-4A20-90F1-11E3F8A5F6B6}"/>
                </c:ext>
              </c:extLst>
            </c:dLbl>
            <c:dLbl>
              <c:idx val="4"/>
              <c:layout>
                <c:manualLayout>
                  <c:x val="4.1738427141051811E-2"/>
                  <c:y val="-0.2364671134802041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3F4-472C-8333-CC4CA2A1E1EA}"/>
                </c:ext>
              </c:extLst>
            </c:dLbl>
            <c:dLbl>
              <c:idx val="5"/>
              <c:layout>
                <c:manualLayout>
                  <c:x val="-0.23310181782832701"/>
                  <c:y val="-7.69852602659514E-2"/>
                </c:manualLayout>
              </c:layout>
              <c:tx>
                <c:rich>
                  <a:bodyPr/>
                  <a:lstStyle/>
                  <a:p>
                    <a:r>
                      <a:rPr lang="en-US" baseline="0"/>
                      <a:t>Total LCFF Funds , </a:t>
                    </a:r>
                    <a:fld id="{429C6E21-A9F3-4089-9A68-95DCEB8E3961}" type="VALUE">
                      <a:rPr lang="en-US" baseline="0"/>
                      <a:pPr/>
                      <a:t>[VALUE]</a:t>
                    </a:fld>
                    <a:r>
                      <a:rPr lang="en-US" baseline="0"/>
                      <a:t>, </a:t>
                    </a:r>
                    <a:fld id="{47D7CFCF-FE36-4978-A3AC-F2E8D24627B2}"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688-4A20-90F1-11E3F8A5F6B6}"/>
                </c:ext>
              </c:extLst>
            </c:dLbl>
            <c:dLbl>
              <c:idx val="7"/>
              <c:tx>
                <c:rich>
                  <a:bodyPr/>
                  <a:lstStyle/>
                  <a:p>
                    <a:r>
                      <a:rPr lang="en-US"/>
                      <a:t>Total LCFF Funds</a:t>
                    </a:r>
                    <a:r>
                      <a:rPr lang="en-US" baseline="0"/>
                      <a:t>, </a:t>
                    </a:r>
                    <a:fld id="{61786A8C-5E01-45A0-8017-F941DBF0FADD}" type="CELLREF">
                      <a:rPr lang="en-US" baseline="0"/>
                      <a:pPr/>
                      <a:t>[CELLREF]</a:t>
                    </a:fld>
                    <a:r>
                      <a:rPr lang="en-US" baseline="0"/>
                      <a:t>, </a:t>
                    </a:r>
                    <a:fld id="{9F86751B-2907-461F-A2C7-52A7D1AC3AE1}"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{61786A8C-5E01-45A0-8017-F941DBF0FADD}</c15:txfldGUID>
                      <c15:f>'Data Input'!$B$9</c15:f>
                      <c15:dlblFieldTableCache>
                        <c:ptCount val="1"/>
                        <c:pt idx="0">
                          <c:v> $818,504 </c:v>
                        </c:pt>
                      </c15:dlblFieldTableCache>
                    </c15:dlblFTEntry>
                  </c15:dlblFieldTable>
                  <c15:showDataLabelsRange val="0"/>
                </c:ext>
                <c:ext xmlns:c16="http://schemas.microsoft.com/office/drawing/2014/chart" uri="{C3380CC4-5D6E-409C-BE32-E72D297353CC}">
                  <c16:uniqueId val="{00000018-1BD0-4654-B294-914D7D665C56}"/>
                </c:ext>
              </c:extLst>
            </c:dLbl>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Input'!$A$9:$A$14</c15:sqref>
                  </c15:fullRef>
                </c:ext>
              </c:extLst>
              <c:f>'Data Input'!$A$10:$A$14</c:f>
              <c:strCache>
                <c:ptCount val="5"/>
                <c:pt idx="0">
                  <c:v>LCFF supplemental &amp; concentration grants</c:v>
                </c:pt>
                <c:pt idx="1">
                  <c:v>All Other LCFF funds</c:v>
                </c:pt>
                <c:pt idx="2">
                  <c:v>All other state funds</c:v>
                </c:pt>
                <c:pt idx="3">
                  <c:v>All local funds</c:v>
                </c:pt>
                <c:pt idx="4">
                  <c:v>All federal funds</c:v>
                </c:pt>
              </c:strCache>
            </c:strRef>
          </c:cat>
          <c:val>
            <c:numRef>
              <c:extLst>
                <c:ext xmlns:c15="http://schemas.microsoft.com/office/drawing/2012/chart" uri="{02D57815-91ED-43cb-92C2-25804820EDAC}">
                  <c15:fullRef>
                    <c15:sqref>'Data Input'!$B$9:$B$14</c15:sqref>
                  </c15:fullRef>
                </c:ext>
              </c:extLst>
              <c:f>'Data Input'!$B$10:$B$14</c:f>
              <c:numCache>
                <c:formatCode>_("$"* #,##0_);_("$"* \(#,##0\);_("$"* "-"??_);_(@_)</c:formatCode>
                <c:ptCount val="5"/>
                <c:pt idx="0">
                  <c:v>161187</c:v>
                </c:pt>
                <c:pt idx="1">
                  <c:v>657317</c:v>
                </c:pt>
                <c:pt idx="2">
                  <c:v>166528</c:v>
                </c:pt>
                <c:pt idx="3">
                  <c:v>20000</c:v>
                </c:pt>
                <c:pt idx="4">
                  <c:v>80670</c:v>
                </c:pt>
              </c:numCache>
            </c:numRef>
          </c:val>
          <c:extLs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1"/>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F-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11-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3-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9-B3F4-472C-8333-CC4CA2A1E1EA}"/>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17-83D6-4105-9814-2D6DFFFA60DC}"/>
                    </c:ext>
                  </c:extLst>
                </c:dPt>
                <c:cat>
                  <c:strRef>
                    <c:extLst>
                      <c:ext uri="{02D57815-91ED-43cb-92C2-25804820EDAC}">
                        <c15:fullRef>
                          <c15:sqref>'Data Input'!$A$9:$A$14</c15:sqref>
                        </c15:fullRef>
                        <c15:formulaRef>
                          <c15:sqref>'Data Input'!$A$10:$A$14</c15:sqref>
                        </c15:formulaRef>
                      </c:ext>
                    </c:extLst>
                    <c:strCache>
                      <c:ptCount val="5"/>
                      <c:pt idx="0">
                        <c:v>LCFF supplemental &amp; concentration grants</c:v>
                      </c:pt>
                      <c:pt idx="1">
                        <c:v>All Other LCFF funds</c:v>
                      </c:pt>
                      <c:pt idx="2">
                        <c:v>All other state funds</c:v>
                      </c:pt>
                      <c:pt idx="3">
                        <c:v>All local funds</c:v>
                      </c:pt>
                      <c:pt idx="4">
                        <c:v>All federal funds</c:v>
                      </c:pt>
                    </c:strCache>
                  </c:strRef>
                </c:cat>
                <c:val>
                  <c:numRef>
                    <c:extLst>
                      <c:ext uri="{02D57815-91ED-43cb-92C2-25804820EDAC}">
                        <c15:fullRef>
                          <c15:sqref>'Data Input'!$C$9:$C$14</c15:sqref>
                        </c15:fullRef>
                        <c15:formulaRef>
                          <c15:sqref>'Data Input'!$C$10:$C$14</c15:sqref>
                        </c15:formulaRef>
                      </c:ext>
                    </c:extLst>
                    <c:numCache>
                      <c:formatCode>General</c:formatCode>
                      <c:ptCount val="5"/>
                    </c:numCache>
                  </c:numRef>
                </c:val>
                <c:extLs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LCAP</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Input'!$A$17</c:f>
              <c:strCache>
                <c:ptCount val="1"/>
                <c:pt idx="0">
                  <c:v>Total Budgeted General Fund Expenditures</c:v>
                </c:pt>
              </c:strCache>
            </c:strRef>
          </c:tx>
          <c:spPr>
            <a:solidFill>
              <a:schemeClr val="accent6">
                <a:lumMod val="40000"/>
                <a:lumOff val="60000"/>
              </a:schemeClr>
            </a:solidFill>
            <a:ln>
              <a:solidFill>
                <a:schemeClr val="tx1">
                  <a:lumMod val="75000"/>
                  <a:lumOff val="25000"/>
                </a:schemeClr>
              </a:solidFill>
            </a:ln>
            <a:effectLst/>
          </c:spPr>
          <c:invertIfNegative val="0"/>
          <c:dLbls>
            <c:dLbl>
              <c:idx val="0"/>
              <c:dLblPos val="in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Input'!$B$17</c:f>
              <c:numCache>
                <c:formatCode>_("$"* #,##0_);_("$"* \(#,##0\);_("$"* "-"??_);_(@_)</c:formatCode>
                <c:ptCount val="1"/>
                <c:pt idx="0">
                  <c:v>1129945</c:v>
                </c:pt>
              </c:numCache>
            </c:numRef>
          </c:val>
          <c:extLst>
            <c:ext xmlns:c16="http://schemas.microsoft.com/office/drawing/2014/chart" uri="{C3380CC4-5D6E-409C-BE32-E72D297353CC}">
              <c16:uniqueId val="{00000000-F499-4D2C-B6B4-5FC730437DBE}"/>
            </c:ext>
          </c:extLst>
        </c:ser>
        <c:ser>
          <c:idx val="1"/>
          <c:order val="1"/>
          <c:tx>
            <c:strRef>
              <c:f>'Data Input'!$A$18</c:f>
              <c:strCache>
                <c:ptCount val="1"/>
                <c:pt idx="0">
                  <c:v>Total Budgeted Expenditures in the LCAP</c:v>
                </c:pt>
              </c:strCache>
            </c:strRef>
          </c:tx>
          <c:spPr>
            <a:solidFill>
              <a:schemeClr val="accent1">
                <a:lumMod val="40000"/>
                <a:lumOff val="60000"/>
              </a:schemeClr>
            </a:solidFill>
            <a:ln>
              <a:solidFill>
                <a:schemeClr val="tx2">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'Data Input'!$B$18</c:f>
              <c:numCache>
                <c:formatCode>_("$"* #,##0_);_("$"* \(#,##0\);_("$"* "-"??_);_(@_)</c:formatCode>
                <c:ptCount val="1"/>
                <c:pt idx="0">
                  <c:v>1129945</c:v>
                </c:pt>
              </c:numCache>
            </c:numRef>
          </c:val>
          <c:extLst>
            <c:ext xmlns:c15="http://schemas.microsoft.com/office/drawing/2012/chart" uri="{02D57815-91ED-43cb-92C2-25804820EDAC}">
              <c15:datalabelsRange>
                <c15:f>'Data Input'!$A$18</c15:f>
                <c15:dlblRangeCache>
                  <c:ptCount val="1"/>
                  <c:pt idx="0">
                    <c:v>Total Budgeted Expenditures in the LCAP</c:v>
                  </c:pt>
                </c15:dlblRangeCache>
              </c15:datalabelsRange>
            </c:ex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145546984"/>
        <c:axId val="145549728"/>
      </c:barChart>
      <c:catAx>
        <c:axId val="145546984"/>
        <c:scaling>
          <c:orientation val="minMax"/>
        </c:scaling>
        <c:delete val="1"/>
        <c:axPos val="b"/>
        <c:numFmt formatCode="General" sourceLinked="0"/>
        <c:majorTickMark val="out"/>
        <c:minorTickMark val="none"/>
        <c:tickLblPos val="nextTo"/>
        <c:crossAx val="145549728"/>
        <c:crosses val="autoZero"/>
        <c:auto val="1"/>
        <c:lblAlgn val="ctr"/>
        <c:lblOffset val="100"/>
        <c:noMultiLvlLbl val="0"/>
      </c:catAx>
      <c:valAx>
        <c:axId val="145549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546984"/>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Input'!$A$23</c:f>
              <c:strCache>
                <c:ptCount val="1"/>
                <c:pt idx="0">
                  <c:v>Actual Expenditures for High Needs Students in LCAP</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Input'!$B$23:$C$23</c15:sqref>
                  </c15:fullRef>
                </c:ext>
              </c:extLst>
              <c:f>'Data Input'!$B$23</c:f>
              <c:numCache>
                <c:formatCode>General</c:formatCode>
                <c:ptCount val="1"/>
                <c:pt idx="0" formatCode="_(&quot;$&quot;* #,##0_);_(&quot;$&quot;* \(#,##0\);_(&quot;$&quot;* &quot;-&quot;??_);_(@_)">
                  <c:v>140000</c:v>
                </c:pt>
              </c:numCache>
            </c:numRef>
          </c:val>
          <c:extLst>
            <c:ext xmlns:c16="http://schemas.microsoft.com/office/drawing/2014/chart" uri="{C3380CC4-5D6E-409C-BE32-E72D297353CC}">
              <c16:uniqueId val="{00000001-5FD2-4BBE-A9C8-071C98E0CE45}"/>
            </c:ext>
          </c:extLst>
        </c:ser>
        <c:ser>
          <c:idx val="0"/>
          <c:order val="1"/>
          <c:tx>
            <c:strRef>
              <c:f>'Data Input'!$A$22</c:f>
              <c:strCache>
                <c:ptCount val="1"/>
                <c:pt idx="0">
                  <c:v>Total Budgeted Expenditures for High Needs Students in the LCAP</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Input'!$B$22:$C$22</c15:sqref>
                  </c15:fullRef>
                </c:ext>
              </c:extLst>
              <c:f>'Data Input'!$B$22</c:f>
              <c:numCache>
                <c:formatCode>General</c:formatCode>
                <c:ptCount val="1"/>
                <c:pt idx="0" formatCode="_(&quot;$&quot;* #,##0_);_(&quot;$&quot;* \(#,##0\);_(&quot;$&quot;* &quot;-&quot;??_);_(@_)">
                  <c:v>140000</c:v>
                </c:pt>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145550120"/>
        <c:axId val="145547768"/>
      </c:barChart>
      <c:catAx>
        <c:axId val="145550120"/>
        <c:scaling>
          <c:orientation val="minMax"/>
        </c:scaling>
        <c:delete val="1"/>
        <c:axPos val="l"/>
        <c:numFmt formatCode="General" sourceLinked="0"/>
        <c:majorTickMark val="none"/>
        <c:minorTickMark val="none"/>
        <c:tickLblPos val="nextTo"/>
        <c:crossAx val="145547768"/>
        <c:crosses val="autoZero"/>
        <c:auto val="1"/>
        <c:lblAlgn val="ctr"/>
        <c:lblOffset val="100"/>
        <c:noMultiLvlLbl val="0"/>
      </c:catAx>
      <c:valAx>
        <c:axId val="145547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555012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149225</xdr:colOff>
      <xdr:row>6</xdr:row>
      <xdr:rowOff>256383</xdr:rowOff>
    </xdr:from>
    <xdr:to>
      <xdr:col>0</xdr:col>
      <xdr:colOff>6578600</xdr:colOff>
      <xdr:row>6</xdr:row>
      <xdr:rowOff>4402930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showRowColHeaders="0" showRuler="0" zoomScaleNormal="100" workbookViewId="0"/>
  </sheetViews>
  <sheetFormatPr baseColWidth="10" defaultColWidth="8.83203125" defaultRowHeight="15" x14ac:dyDescent="0.2"/>
  <cols>
    <col min="1" max="1" width="105.1640625" customWidth="1"/>
  </cols>
  <sheetData>
    <row r="1" spans="1:1" ht="409.5" customHeight="1" x14ac:dyDescent="0.6">
      <c r="A1" s="53" t="s">
        <v>0</v>
      </c>
    </row>
    <row r="2" spans="1:1" ht="18" x14ac:dyDescent="0.2">
      <c r="A2" s="30" t="s">
        <v>1</v>
      </c>
    </row>
  </sheetData>
  <sheetProtection algorithmName="SHA-512" hashValue="bjmEJouRMxTekj0Knd8GZdAVp3XfLhJUnc0ia8QGEfHd+UjuWeu+OyNAd2WuoVxDeACd8S2YAcX1VjAIiGzgcg==" saltValue="Cq3V4SL8S18YgBxAqyi2DQ==" spinCount="100000" sheet="1" selectLockedCell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showGridLines="0" showRuler="0" zoomScaleNormal="100" workbookViewId="0"/>
  </sheetViews>
  <sheetFormatPr baseColWidth="10" defaultColWidth="9.1640625" defaultRowHeight="16" x14ac:dyDescent="0.2"/>
  <cols>
    <col min="1" max="1" width="101.5" style="32" customWidth="1"/>
    <col min="2" max="16384" width="9.1640625" style="31"/>
  </cols>
  <sheetData>
    <row r="1" spans="1:1" ht="25.25" customHeight="1" x14ac:dyDescent="0.2">
      <c r="A1" s="44" t="s">
        <v>2</v>
      </c>
    </row>
    <row r="2" spans="1:1" ht="36.75" customHeight="1" x14ac:dyDescent="0.2">
      <c r="A2" s="40" t="s">
        <v>3</v>
      </c>
    </row>
    <row r="3" spans="1:1" ht="165" customHeight="1" x14ac:dyDescent="0.2">
      <c r="A3" s="40" t="s">
        <v>4</v>
      </c>
    </row>
    <row r="4" spans="1:1" ht="44.25" customHeight="1" x14ac:dyDescent="0.2">
      <c r="A4" s="41" t="s">
        <v>5</v>
      </c>
    </row>
    <row r="5" spans="1:1" ht="26.25" customHeight="1" x14ac:dyDescent="0.2">
      <c r="A5" s="46" t="s">
        <v>6</v>
      </c>
    </row>
    <row r="6" spans="1:1" ht="27" customHeight="1" x14ac:dyDescent="0.2">
      <c r="A6" s="45" t="s">
        <v>7</v>
      </c>
    </row>
    <row r="7" spans="1:1" ht="34" x14ac:dyDescent="0.2">
      <c r="A7" s="40" t="s">
        <v>8</v>
      </c>
    </row>
    <row r="8" spans="1:1" ht="34" x14ac:dyDescent="0.2">
      <c r="A8" s="40" t="s">
        <v>9</v>
      </c>
    </row>
    <row r="9" spans="1:1" ht="39.75" customHeight="1" x14ac:dyDescent="0.2">
      <c r="A9" s="40" t="s">
        <v>10</v>
      </c>
    </row>
    <row r="10" spans="1:1" ht="27.75" customHeight="1" x14ac:dyDescent="0.2">
      <c r="A10" s="50" t="s">
        <v>11</v>
      </c>
    </row>
    <row r="11" spans="1:1" ht="52.5" customHeight="1" x14ac:dyDescent="0.2">
      <c r="A11" s="40" t="s">
        <v>12</v>
      </c>
    </row>
    <row r="12" spans="1:1" ht="96.75" customHeight="1" x14ac:dyDescent="0.2">
      <c r="A12" s="40" t="s">
        <v>13</v>
      </c>
    </row>
    <row r="13" spans="1:1" ht="86.25" customHeight="1" x14ac:dyDescent="0.2">
      <c r="A13" s="40" t="s">
        <v>14</v>
      </c>
    </row>
    <row r="14" spans="1:1" ht="38.25" customHeight="1" x14ac:dyDescent="0.2">
      <c r="A14" s="40" t="s">
        <v>15</v>
      </c>
    </row>
    <row r="15" spans="1:1" ht="39.75" customHeight="1" x14ac:dyDescent="0.2">
      <c r="A15" s="40" t="s">
        <v>16</v>
      </c>
    </row>
    <row r="16" spans="1:1" ht="40.5" customHeight="1" x14ac:dyDescent="0.2">
      <c r="A16" s="40" t="s">
        <v>17</v>
      </c>
    </row>
    <row r="17" spans="1:1" ht="38.25" customHeight="1" x14ac:dyDescent="0.2">
      <c r="A17" s="40" t="s">
        <v>18</v>
      </c>
    </row>
    <row r="18" spans="1:1" ht="26.25" customHeight="1" x14ac:dyDescent="0.2">
      <c r="A18" s="50" t="s">
        <v>19</v>
      </c>
    </row>
    <row r="19" spans="1:1" ht="157.5" customHeight="1" x14ac:dyDescent="0.2">
      <c r="A19" s="40" t="s">
        <v>20</v>
      </c>
    </row>
    <row r="20" spans="1:1" ht="55.5" customHeight="1" x14ac:dyDescent="0.2">
      <c r="A20" s="40" t="s">
        <v>21</v>
      </c>
    </row>
    <row r="21" spans="1:1" ht="69.75" customHeight="1" x14ac:dyDescent="0.2">
      <c r="A21" s="40" t="s">
        <v>22</v>
      </c>
    </row>
    <row r="22" spans="1:1" ht="22.5" customHeight="1" x14ac:dyDescent="0.2">
      <c r="A22" s="50" t="s">
        <v>23</v>
      </c>
    </row>
    <row r="23" spans="1:1" ht="75.75" customHeight="1" x14ac:dyDescent="0.2">
      <c r="A23" s="40" t="s">
        <v>24</v>
      </c>
    </row>
    <row r="24" spans="1:1" ht="75.75" customHeight="1" x14ac:dyDescent="0.2">
      <c r="A24" s="40" t="s">
        <v>25</v>
      </c>
    </row>
    <row r="25" spans="1:1" ht="27.75" customHeight="1" x14ac:dyDescent="0.2">
      <c r="A25" s="47" t="s">
        <v>26</v>
      </c>
    </row>
    <row r="26" spans="1:1" ht="48.75" customHeight="1" x14ac:dyDescent="0.2">
      <c r="A26" s="40" t="s">
        <v>27</v>
      </c>
    </row>
    <row r="27" spans="1:1" ht="53.25" customHeight="1" x14ac:dyDescent="0.2">
      <c r="A27" s="40" t="s">
        <v>28</v>
      </c>
    </row>
    <row r="28" spans="1:1" ht="68.25" customHeight="1" x14ac:dyDescent="0.2">
      <c r="A28" s="40" t="s">
        <v>29</v>
      </c>
    </row>
    <row r="29" spans="1:1" ht="20" customHeight="1" x14ac:dyDescent="0.2">
      <c r="A29" s="40" t="s">
        <v>30</v>
      </c>
    </row>
    <row r="30" spans="1:1" ht="20" customHeight="1" x14ac:dyDescent="0.2">
      <c r="A30" s="40" t="s">
        <v>31</v>
      </c>
    </row>
    <row r="31" spans="1:1" ht="83.25" customHeight="1" x14ac:dyDescent="0.2">
      <c r="A31" s="40" t="s">
        <v>32</v>
      </c>
    </row>
    <row r="32" spans="1:1" ht="20" customHeight="1" x14ac:dyDescent="0.2">
      <c r="A32" s="40" t="s">
        <v>30</v>
      </c>
    </row>
    <row r="33" spans="1:1" ht="20" customHeight="1" x14ac:dyDescent="0.2">
      <c r="A33" s="40" t="s">
        <v>31</v>
      </c>
    </row>
  </sheetData>
  <sheetProtection algorithmName="SHA-512" hashValue="qXJftAhMAEXQz3bS5yFIQcEHTFJ8RWs8PbMwfGq+Y2c5slb7r2ctnRIXDLCT+Sj8fvCCwe27c5R9CmGmLYyITQ==" saltValue="WKFouVSNF81Pp/jZHM373g==" spinCount="100000" sheet="1" formatRows="0" selectLockedCells="1"/>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showGridLines="0" tabSelected="1" showRuler="0" zoomScaleNormal="100" workbookViewId="0">
      <selection activeCell="B18" sqref="B18"/>
    </sheetView>
  </sheetViews>
  <sheetFormatPr baseColWidth="10" defaultColWidth="9.1640625" defaultRowHeight="14" x14ac:dyDescent="0.15"/>
  <cols>
    <col min="1" max="1" width="50.1640625" style="6" customWidth="1"/>
    <col min="2" max="2" width="47.33203125" style="6" customWidth="1"/>
    <col min="3" max="3" width="9.1640625" style="1"/>
    <col min="4" max="4" width="3.83203125" style="1" customWidth="1"/>
    <col min="5" max="5" width="9.1640625" style="1"/>
    <col min="6" max="6" width="11.33203125" style="1" bestFit="1" customWidth="1"/>
    <col min="7" max="7" width="14.33203125" style="1" customWidth="1"/>
    <col min="8" max="8" width="5.6640625" style="1" customWidth="1"/>
    <col min="9" max="16384" width="9.1640625" style="1"/>
  </cols>
  <sheetData>
    <row r="1" spans="1:9" ht="20" thickBot="1" x14ac:dyDescent="0.25">
      <c r="A1" s="48" t="s">
        <v>33</v>
      </c>
    </row>
    <row r="2" spans="1:9" ht="20" customHeight="1" x14ac:dyDescent="0.15">
      <c r="A2" s="17" t="s">
        <v>34</v>
      </c>
      <c r="B2" s="36" t="s">
        <v>68</v>
      </c>
      <c r="C2" s="2"/>
      <c r="D2" s="2"/>
      <c r="E2" s="3"/>
      <c r="F2" s="2"/>
      <c r="G2" s="2"/>
      <c r="H2" s="2"/>
      <c r="I2" s="2"/>
    </row>
    <row r="3" spans="1:9" ht="20" customHeight="1" x14ac:dyDescent="0.15">
      <c r="A3" s="18" t="s">
        <v>35</v>
      </c>
      <c r="B3" s="60">
        <v>7100746118368</v>
      </c>
      <c r="C3" s="2"/>
      <c r="D3" s="2"/>
      <c r="E3" s="2"/>
    </row>
    <row r="4" spans="1:9" ht="37.5" customHeight="1" x14ac:dyDescent="0.15">
      <c r="A4" s="18" t="s">
        <v>36</v>
      </c>
      <c r="B4" s="37" t="s">
        <v>69</v>
      </c>
      <c r="C4" s="2"/>
      <c r="D4" s="2"/>
      <c r="E4" s="2"/>
    </row>
    <row r="5" spans="1:9" ht="22.5" customHeight="1" x14ac:dyDescent="0.15">
      <c r="A5" s="18" t="s">
        <v>37</v>
      </c>
      <c r="B5" s="55" t="s">
        <v>38</v>
      </c>
      <c r="C5" s="2"/>
      <c r="D5" s="2"/>
      <c r="E5" s="2"/>
    </row>
    <row r="6" spans="1:9" ht="22.5" customHeight="1" thickBot="1" x14ac:dyDescent="0.2">
      <c r="A6" s="21" t="s">
        <v>39</v>
      </c>
      <c r="B6" s="54" t="s">
        <v>40</v>
      </c>
      <c r="C6" s="2"/>
      <c r="D6" s="2"/>
      <c r="E6" s="2"/>
    </row>
    <row r="7" spans="1:9" ht="46" thickBot="1" x14ac:dyDescent="0.2">
      <c r="A7" s="22" t="s">
        <v>41</v>
      </c>
      <c r="B7" s="14" t="s">
        <v>42</v>
      </c>
      <c r="C7" s="2"/>
      <c r="D7" s="2"/>
    </row>
    <row r="8" spans="1:9" ht="34" x14ac:dyDescent="0.2">
      <c r="A8" s="13" t="str">
        <f>CONCATENATE("Projected General Fund Revenue for the ", IF(LCAP_Year="", "[Coming LCAP Year]", LCAP_Year), " School Year")</f>
        <v>Projected General Fund Revenue for the 2022 – 23 School Year</v>
      </c>
      <c r="B8" s="10" t="s">
        <v>43</v>
      </c>
      <c r="C8"/>
      <c r="D8" s="2"/>
    </row>
    <row r="9" spans="1:9" ht="20" customHeight="1" x14ac:dyDescent="0.2">
      <c r="A9" s="26" t="s">
        <v>44</v>
      </c>
      <c r="B9" s="63">
        <v>818504</v>
      </c>
      <c r="C9"/>
      <c r="D9" s="2"/>
    </row>
    <row r="10" spans="1:9" ht="20" customHeight="1" x14ac:dyDescent="0.2">
      <c r="A10" s="26" t="s">
        <v>45</v>
      </c>
      <c r="B10" s="63">
        <v>161187</v>
      </c>
      <c r="C10"/>
      <c r="D10" s="2"/>
      <c r="E10" s="2"/>
      <c r="F10" s="2"/>
      <c r="G10" s="2"/>
    </row>
    <row r="11" spans="1:9" ht="20" hidden="1" customHeight="1" x14ac:dyDescent="0.2">
      <c r="A11" s="26" t="s">
        <v>46</v>
      </c>
      <c r="B11" s="61">
        <f>SUM(LCAP_Year_LCFF_Funds-LCAP_Year_SC_Grants)</f>
        <v>657317</v>
      </c>
      <c r="C11"/>
      <c r="D11" s="2"/>
      <c r="E11" s="2"/>
      <c r="F11" s="2"/>
      <c r="G11" s="2"/>
    </row>
    <row r="12" spans="1:9" ht="20" customHeight="1" x14ac:dyDescent="0.2">
      <c r="A12" s="26" t="s">
        <v>47</v>
      </c>
      <c r="B12" s="63">
        <v>166528</v>
      </c>
      <c r="C12"/>
      <c r="D12" s="2"/>
    </row>
    <row r="13" spans="1:9" ht="20" customHeight="1" x14ac:dyDescent="0.2">
      <c r="A13" s="26" t="s">
        <v>48</v>
      </c>
      <c r="B13" s="63">
        <v>20000</v>
      </c>
      <c r="C13"/>
      <c r="D13" s="2"/>
    </row>
    <row r="14" spans="1:9" ht="20" customHeight="1" thickBot="1" x14ac:dyDescent="0.25">
      <c r="A14" s="58" t="s">
        <v>49</v>
      </c>
      <c r="B14" s="64">
        <v>80670</v>
      </c>
      <c r="C14"/>
      <c r="D14" s="2"/>
    </row>
    <row r="15" spans="1:9" ht="20" customHeight="1" thickTop="1" thickBot="1" x14ac:dyDescent="0.25">
      <c r="A15" s="70" t="s">
        <v>50</v>
      </c>
      <c r="B15" s="71">
        <f>SUM(LCAP_Year_LCFF_Funds,LCAP_Year_Other_Funds,LCAP_Year_Local_Funds,LCAP_Year_Federal_Funds)</f>
        <v>1085702</v>
      </c>
      <c r="C15"/>
      <c r="D15" s="2"/>
    </row>
    <row r="16" spans="1:9" ht="34" x14ac:dyDescent="0.2">
      <c r="A16" s="9" t="str">
        <f>CONCATENATE("Total Budgeted Expenditures for the 
", IF(LCAP_Year="", "[Coming LCAP Year]", LCAP_Year), " School Year")</f>
        <v>Total Budgeted Expenditures for the 
2022 – 23 School Year</v>
      </c>
      <c r="B16" s="11" t="s">
        <v>43</v>
      </c>
      <c r="C16"/>
      <c r="D16" s="2"/>
    </row>
    <row r="17" spans="1:9" ht="20" customHeight="1" x14ac:dyDescent="0.2">
      <c r="A17" s="56" t="s">
        <v>51</v>
      </c>
      <c r="B17" s="65">
        <v>1129945</v>
      </c>
      <c r="C17"/>
      <c r="D17" s="2"/>
    </row>
    <row r="18" spans="1:9" ht="20.25" customHeight="1" x14ac:dyDescent="0.2">
      <c r="A18" s="56" t="s">
        <v>52</v>
      </c>
      <c r="B18" s="63">
        <v>1129945</v>
      </c>
      <c r="C18"/>
      <c r="D18" s="2"/>
    </row>
    <row r="19" spans="1:9" ht="33.75" customHeight="1" thickBot="1" x14ac:dyDescent="0.25">
      <c r="A19" s="27" t="s">
        <v>53</v>
      </c>
      <c r="B19" s="64">
        <v>165000</v>
      </c>
      <c r="C19"/>
      <c r="D19" s="2"/>
    </row>
    <row r="20" spans="1:9" ht="21" customHeight="1" thickTop="1" thickBot="1" x14ac:dyDescent="0.25">
      <c r="A20" s="57" t="s">
        <v>54</v>
      </c>
      <c r="B20" s="71">
        <f>B17-B18</f>
        <v>0</v>
      </c>
      <c r="C20"/>
      <c r="D20" s="2"/>
      <c r="E20"/>
      <c r="F20"/>
      <c r="G20"/>
      <c r="H20"/>
      <c r="I20"/>
    </row>
    <row r="21" spans="1:9" s="4" customFormat="1" ht="34" x14ac:dyDescent="0.2">
      <c r="A21" s="12" t="str">
        <f>CONCATENATE("Expenditures for High Needs Students in the ", IF(Current_LCAP_Year="", "[Current LCAP Year]", Current_LCAP_Year), " School Year")</f>
        <v>Expenditures for High Needs Students in the 2021 – 22 School Year</v>
      </c>
      <c r="B21" s="19" t="s">
        <v>43</v>
      </c>
      <c r="C21" s="7"/>
      <c r="D21" s="8"/>
      <c r="E21" s="7"/>
      <c r="F21" s="7"/>
      <c r="G21" s="7"/>
      <c r="H21" s="7"/>
      <c r="I21" s="7"/>
    </row>
    <row r="22" spans="1:9" ht="35.25" customHeight="1" x14ac:dyDescent="0.2">
      <c r="A22" s="28" t="s">
        <v>53</v>
      </c>
      <c r="B22" s="65">
        <v>140000</v>
      </c>
      <c r="C22"/>
      <c r="D22" s="2"/>
      <c r="E22"/>
      <c r="F22"/>
      <c r="G22"/>
      <c r="H22"/>
      <c r="I22"/>
    </row>
    <row r="23" spans="1:9" ht="35.25" customHeight="1" thickBot="1" x14ac:dyDescent="0.25">
      <c r="A23" s="29" t="s">
        <v>55</v>
      </c>
      <c r="B23" s="66">
        <v>140000</v>
      </c>
      <c r="C23"/>
      <c r="D23" s="2"/>
      <c r="E23"/>
      <c r="F23"/>
      <c r="G23"/>
      <c r="H23"/>
      <c r="I23"/>
    </row>
    <row r="24" spans="1:9" s="4" customFormat="1" ht="15" x14ac:dyDescent="0.2">
      <c r="A24" s="20" t="s">
        <v>56</v>
      </c>
      <c r="B24" s="20" t="s">
        <v>56</v>
      </c>
      <c r="C24"/>
      <c r="D24"/>
      <c r="E24"/>
      <c r="F24"/>
      <c r="G24"/>
      <c r="H24"/>
      <c r="I24"/>
    </row>
    <row r="25" spans="1:9" s="4" customFormat="1" ht="16" x14ac:dyDescent="0.2">
      <c r="A25" s="6"/>
      <c r="B25" s="32"/>
      <c r="C25"/>
      <c r="D25"/>
      <c r="E25"/>
      <c r="F25"/>
      <c r="G25"/>
      <c r="H25"/>
      <c r="I25"/>
    </row>
    <row r="26" spans="1:9" s="4" customFormat="1" ht="16" x14ac:dyDescent="0.2">
      <c r="A26" s="6"/>
      <c r="B26" s="32"/>
      <c r="C26"/>
      <c r="D26"/>
      <c r="E26"/>
      <c r="F26"/>
      <c r="G26"/>
      <c r="H26"/>
      <c r="I26"/>
    </row>
    <row r="27" spans="1:9" ht="16" x14ac:dyDescent="0.2">
      <c r="A27" s="32"/>
      <c r="B27" s="32"/>
    </row>
    <row r="28" spans="1:9" ht="16" x14ac:dyDescent="0.2">
      <c r="A28" s="32"/>
      <c r="B28" s="32"/>
    </row>
    <row r="29" spans="1:9" ht="16" x14ac:dyDescent="0.2">
      <c r="A29" s="32"/>
      <c r="B29" s="32"/>
    </row>
    <row r="30" spans="1:9" ht="16" x14ac:dyDescent="0.2">
      <c r="A30" s="32"/>
      <c r="B30" s="32"/>
    </row>
    <row r="31" spans="1:9" ht="16" x14ac:dyDescent="0.2">
      <c r="A31" s="32"/>
      <c r="B31" s="32"/>
    </row>
    <row r="32" spans="1:9" ht="16" x14ac:dyDescent="0.2">
      <c r="A32" s="32"/>
      <c r="B32" s="32"/>
    </row>
    <row r="33" spans="1:2" ht="16" x14ac:dyDescent="0.2">
      <c r="A33" s="32"/>
      <c r="B33" s="32"/>
    </row>
    <row r="34" spans="1:2" ht="16" x14ac:dyDescent="0.2">
      <c r="A34" s="32"/>
      <c r="B34" s="32"/>
    </row>
    <row r="35" spans="1:2" ht="16" x14ac:dyDescent="0.2">
      <c r="A35" s="32"/>
      <c r="B35" s="32"/>
    </row>
    <row r="36" spans="1:2" ht="16" x14ac:dyDescent="0.2">
      <c r="A36" s="32"/>
      <c r="B36" s="32"/>
    </row>
    <row r="37" spans="1:2" ht="16" x14ac:dyDescent="0.2">
      <c r="A37" s="32"/>
      <c r="B37" s="32"/>
    </row>
    <row r="38" spans="1:2" ht="16" x14ac:dyDescent="0.2">
      <c r="A38" s="32"/>
      <c r="B38" s="32"/>
    </row>
    <row r="39" spans="1:2" ht="16" x14ac:dyDescent="0.2">
      <c r="A39" s="32"/>
      <c r="B39" s="32"/>
    </row>
  </sheetData>
  <sheetProtection algorithmName="SHA-512" hashValue="ImcqC33P4UvLnFysuufaIT7+68HnUwWjNjJ+pw0LkQmd+yVVTzOv0z3ITozAXctPQD/qz3iDhs7gCJqEUMlZmw==" saltValue="SqR5mkmxxkfD9t7JPUGb4Q==" spinCount="100000" sheet="1" selectLockedCells="1"/>
  <customSheetViews>
    <customSheetView guid="{B4A1466A-814B-496F-ACDF-5B04C3E33E28}" scale="118" showPageBreaks="1" showGridLines="0" view="pageLayout" showRuler="0">
      <selection activeCell="B1" sqref="B1"/>
    </customSheetView>
    <customSheetView guid="{E073F255-81E0-4EB2-9325-A45DCDEB7373}"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showGridLines="0" showRuler="0" zoomScaleNormal="100" workbookViewId="0">
      <selection activeCell="B3" sqref="B3"/>
    </sheetView>
  </sheetViews>
  <sheetFormatPr baseColWidth="10" defaultColWidth="8.83203125" defaultRowHeight="15" x14ac:dyDescent="0.2"/>
  <cols>
    <col min="1" max="1" width="37.6640625" customWidth="1"/>
    <col min="2" max="2" width="62.33203125" customWidth="1"/>
  </cols>
  <sheetData>
    <row r="1" spans="1:2" ht="20" thickBot="1" x14ac:dyDescent="0.25">
      <c r="A1" s="49" t="s">
        <v>57</v>
      </c>
    </row>
    <row r="2" spans="1:2" ht="23.25" customHeight="1" thickBot="1" x14ac:dyDescent="0.25">
      <c r="A2" s="15" t="s">
        <v>58</v>
      </c>
      <c r="B2" s="16" t="s">
        <v>59</v>
      </c>
    </row>
    <row r="3" spans="1:2" ht="119.25" customHeight="1" x14ac:dyDescent="0.2">
      <c r="A3" s="62" t="s">
        <v>60</v>
      </c>
      <c r="B3" s="42" t="s">
        <v>61</v>
      </c>
    </row>
    <row r="4" spans="1:2" ht="189.75" customHeight="1" x14ac:dyDescent="0.2">
      <c r="A4" s="72" t="str">
        <f>IF(LCAP_YEar_UP_Expenditures_LCAP&gt;=LCAP_Year_SC_Grants,"A prompt may display based on information provided in the Data Input tab.",CONCATENATE("The amount budgeted to increase or improve services for high needs students in the ",TEXT(LCAP_Year,"#,000")," LCAP is less than the projected revenue of LCFF supplemental and concentration grants for ",TEXT(LCAP_Year,"#,000"),". Provide a brief description of the additional actions the LEA is taking to meet its requirement to improve services for high needs students.
"))</f>
        <v>A prompt may display based on information provided in the Data Input tab.</v>
      </c>
      <c r="B4" s="38" t="s">
        <v>62</v>
      </c>
    </row>
    <row r="5" spans="1:2" ht="173.25" customHeight="1" thickBot="1" x14ac:dyDescent="0.25">
      <c r="A5" s="73"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A prompt may display based on information provided in the Data Input tab.</v>
      </c>
      <c r="B5" s="39" t="s">
        <v>62</v>
      </c>
    </row>
  </sheetData>
  <sheetProtection algorithmName="SHA-512" hashValue="NgOBnjyDKQhTUbzz02qNoNYRm35Z5ssmBnBVjRp8dd71ZRNPEL89Iu95h8c43fRciTfpRaxtsaePDix3d1KnXg==" saltValue="nTVHbAAwwLF6jooKElwWDA==" spinCount="100000" sheet="1" formatRows="0" selectLockedCells="1"/>
  <customSheetViews>
    <customSheetView guid="{B4A1466A-814B-496F-ACDF-5B04C3E33E28}" showPageBreaks="1" showGridLines="0" showRuler="0" topLeftCell="A3">
      <selection activeCell="B3" sqref="B3"/>
    </customSheetView>
    <customSheetView guid="{E073F255-81E0-4EB2-9325-A45DCDEB7373}"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showGridLines="0" showRuler="0" zoomScale="90" zoomScaleNormal="90" zoomScalePageLayoutView="80" workbookViewId="0"/>
  </sheetViews>
  <sheetFormatPr baseColWidth="10" defaultColWidth="98.6640625" defaultRowHeight="15" x14ac:dyDescent="0.2"/>
  <cols>
    <col min="1" max="1" width="100.83203125" style="1" customWidth="1"/>
    <col min="3" max="16384" width="98.6640625" style="1"/>
  </cols>
  <sheetData>
    <row r="1" spans="1:2" ht="19" x14ac:dyDescent="0.2">
      <c r="A1" s="49" t="s">
        <v>63</v>
      </c>
    </row>
    <row r="2" spans="1:2" s="24" customFormat="1" ht="20" customHeight="1" x14ac:dyDescent="0.2">
      <c r="A2" s="74" t="str">
        <f>CONCATENATE("Local Educational Agency (LEA) Name: ",IF(LEA_Name="","[LEA Name]",LEA_Name))</f>
        <v>Local Educational Agency (LEA) Name: Manzanita Middle</v>
      </c>
      <c r="B2" s="23"/>
    </row>
    <row r="3" spans="1:2" s="24" customFormat="1" ht="20" customHeight="1" x14ac:dyDescent="0.2">
      <c r="A3" s="75" t="str">
        <f>CONCATENATE("CDS Code: ", IF(CDS_Code="", "[CDS Code]", CDS_Code))</f>
        <v>CDS Code: 7100746118368</v>
      </c>
      <c r="B3" s="23"/>
    </row>
    <row r="4" spans="1:2" s="24" customFormat="1" ht="19.5" customHeight="1" x14ac:dyDescent="0.2">
      <c r="A4" s="75" t="str">
        <f>CONCATENATE("School Year: ", IF(LCAP_Year="", "[School Year]", LCAP_Year))</f>
        <v>School Year: 2022 – 23</v>
      </c>
      <c r="B4" s="23"/>
    </row>
    <row r="5" spans="1:2" s="24" customFormat="1" ht="19.25" customHeight="1" x14ac:dyDescent="0.2">
      <c r="A5" s="76" t="str">
        <f>CONCATENATE("LEA contact information: ", IF(LEA_Contact="", "[LEA Contact Information]", LEA_Contact), "")</f>
        <v>LEA contact information: Martin Coyne  -  coyne@manzy.org                (925) 457-2652</v>
      </c>
      <c r="B5" s="23"/>
    </row>
    <row r="6" spans="1:2" s="24" customFormat="1" ht="89.25" customHeight="1" x14ac:dyDescent="0.2">
      <c r="A6" s="77" t="s">
        <v>64</v>
      </c>
      <c r="B6" s="23"/>
    </row>
    <row r="7" spans="1:2" s="24" customFormat="1" ht="353.25" customHeight="1" x14ac:dyDescent="0.2">
      <c r="A7" s="51" t="str">
        <f>CONCATENATE("Budget Overview for the ", IF(LCAP_Year="", "[School Year]", LCAP_Year), " School Year" )</f>
        <v>Budget Overview for the 2022 – 23 School Year</v>
      </c>
      <c r="B7" s="23"/>
    </row>
    <row r="8" spans="1:2" s="24" customFormat="1" ht="39.75" customHeight="1" x14ac:dyDescent="0.2">
      <c r="A8" s="33" t="str">
        <f>CONCATENATE("This chart shows the total general purpose revenue ", IF(LEA_Name="", "[LEA Name]", TEXT(LEA_Name, "#,000")), " expects to receive in the coming year from all sources.")</f>
        <v>This chart shows the total general purpose revenue Manzanita Middle expects to receive in the coming year from all sources.</v>
      </c>
      <c r="B8" s="23"/>
    </row>
    <row r="9" spans="1:2" s="24" customFormat="1" ht="100.5" customHeight="1" x14ac:dyDescent="0.2">
      <c r="A9" s="59" t="str">
        <f>CONCATENATE("The text description for the above chart is as follows: The total revenue projected for ",IF(LEA_Name="", "[LEA Name]", TEXT(LEA_Name, "#,000"))," is $", TEXT(LCAP_Year_Total_Revenue, "#,0.00"), ", of which $", TEXT(LCAP_Year_LCFF_Funds, "#,0.00"), " is Local Control Funding Formula (LCFF), $", TEXT(LCAP_Year_Other_Funds, "#,0.00"), " is other state funds, $", TEXT(LCAP_Year_Local_Funds, "#,0.00"), " is local funds, and $", TEXT(LCAP_Year_Federal_Funds, "#,0.00"), " is federal funds. Of the $",TEXT(LCAP_Year_LCFF_Funds, "#,0.00")," in LCFF Funds, $",TEXT(LCAP_Year_SC_Grants, "#,0.00")," is generated based on the enrollment of high needs students (foster youth, English learner, and low-income students).
")</f>
        <v xml:space="preserve">The text description for the above chart is as follows: The total revenue projected for Manzanita Middle is $1,085,702.00, of which $818,504.00 is Local Control Funding Formula (LCFF), $166,528.00 is other state funds, $20,000.00 is local funds, and $80,670.00 is federal funds. Of the $818,504.00 in LCFF Funds, $161,187.00 is generated based on the enrollment of high needs students (foster youth, English learner, and low-income students).
</v>
      </c>
      <c r="B9" s="23"/>
    </row>
    <row r="10" spans="1:2" s="24" customFormat="1" ht="60" customHeight="1" x14ac:dyDescent="0.2">
      <c r="A10" s="59" t="s">
        <v>65</v>
      </c>
      <c r="B10" s="23"/>
    </row>
    <row r="11" spans="1:2" s="24" customFormat="1" ht="219.75" customHeight="1" x14ac:dyDescent="0.2">
      <c r="A11" s="25"/>
      <c r="B11" s="23"/>
    </row>
    <row r="12" spans="1:2" s="24" customFormat="1" ht="50.25" customHeight="1" x14ac:dyDescent="0.2">
      <c r="A12" s="34" t="str">
        <f>CONCATENATE("This chart provides a quick summary of how much ", IF(LEA_Name="", "[LEA Name]", TEXT(LEA_Name, "#,000")), " plans to spend for ", IF(LCAP_Year="", "[LCAP Year]", TEXT(LCAP_Year, "#,000")), ". It shows how much of the total is tied to planned actions and services in the LCAP.")</f>
        <v>This chart provides a quick summary of how much Manzanita Middle plans to spend for 2022 – 23. It shows how much of the total is tied to planned actions and services in the LCAP.</v>
      </c>
      <c r="B12" s="23"/>
    </row>
    <row r="13" spans="1:2" ht="125.25" customHeight="1" x14ac:dyDescent="0.2">
      <c r="A13" s="78" t="str">
        <f>CONCATENATE("The text description of the above chart is as follows: ",IF(LEA_Name="","[LEA Name]",TEXT(LEA_Name,"#,000"))," plans to spend $",TEXT(LCAP_Year_GF_Expenditures,"#,0.00")," for the ",IF(LCAP_Year="","[LCAP Year]",TEXT(LCAP_Year,"#,000"))," school year. Of that amount, $",TEXT(LCAP_Year_LCAP_Expenditures,"#,0.00")," is tied to actions/services in the LCAP and $",TEXT(LCAP_Year_Expenditures_Not_LCAP,"#,0.00")," is not included in the LCAP. The budgeted expenditures that are not included in the LCAP will be used for the following: 
",LCAP_Year_Descr_Not_In_LCAP,"")</f>
        <v>The text description of the above chart is as follows: Manzanita Middle plans to spend $1,129,945.00 for the 2022 – 23 school year. Of that amount, $1,129,945.00 is tied to actions/services in the LCAP and $0.00 is not included in the LCAP. The budgeted expenditures that are not included in the LCAP will be used for the following: 
[Respond to prompt here]</v>
      </c>
    </row>
    <row r="14" spans="1:2" ht="39.75" customHeight="1" x14ac:dyDescent="0.2">
      <c r="A14" s="43" t="str">
        <f>CONCATENATE("Increased or Improved Services for High Needs Students in the LCAP for the ", IF(LCAP_Year="", "[LCAP Year]", LCAP_Year), " School Year")</f>
        <v>Increased or Improved Services for High Needs Students in the LCAP for the 2022 – 23 School Year</v>
      </c>
    </row>
    <row r="15" spans="1:2" ht="162.75" customHeight="1" x14ac:dyDescent="0.2">
      <c r="A15" s="78"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LCAP. ", IF(LEA_Name="", "[LEA Name]", TEXT(LEA_Name, "#,000")), " plans to spend $", TEXT(LCAP_YEar_UP_Expenditures_LCAP, "#,0.00"), " towards meeting this requirement, as described in the LCAP.",IF('Narrative Responses'!A4="", "", IF('Data Input'!B19&lt;'Data Input'!B10, CONCATENATE(" The additional improved services described in the plan include the following: 
", UP_Improve_Description, ""), "")))</f>
        <v xml:space="preserve">
In 2022 – 23, Manzanita Middle is projecting it will receive $161,187.00 based on the enrollment of foster youth, English learner, and low-income students. Manzanita Middle must describe how it intends to increase or improve services for high needs students in the LCAP. Manzanita Middle plans to spend $165,000.00 towards meeting this requirement, as described in the LCAP.</v>
      </c>
    </row>
    <row r="16" spans="1:2" ht="288" customHeight="1" x14ac:dyDescent="0.2">
      <c r="A16" s="52" t="str">
        <f>CONCATENATE("Update on Increased or Improved Services for High Needs Students in ", IF(Current_LCAP_Year="", "[LCAP Year]", Current_LCAP_Year))</f>
        <v>Update on Increased or Improved Services for High Needs Students in 2021 – 22</v>
      </c>
    </row>
    <row r="17" spans="1:1" ht="79.5" customHeight="1" x14ac:dyDescent="0.2">
      <c r="A17" s="35" t="str">
        <f>CONCATENATE("This chart compares what ", IF(LEA_Name="", "[LEA Name]", TEXT(LEA_Name, "#,000")), " budgeted last year in the LCAP for actions and services that contribute to increasing or improving services for high needs students with what  ", IF(LEA_Name="", "[LEA Name]", TEXT(LEA_Name, "#,000")), " estimates it has spent on actions and services that contribute to increasing or improving services for high needs students in the current year.")</f>
        <v>This chart compares what Manzanita Middle budgeted last year in the LCAP for actions and services that contribute to increasing or improving services for high needs students with what  Manzanita Middle estimates it has spent on actions and services that contribute to increasing or improving services for high needs students in the current year.</v>
      </c>
    </row>
    <row r="18" spans="1:1" ht="164.25" customHeight="1" x14ac:dyDescent="0.2">
      <c r="A18" s="78" t="str">
        <f>CONCATENATE("The text description of the above chart is as follows: In ", IF(Current_LCAP_Year="", "[the current LCAP Year]", Current_LCAP_Year), ", ", IF(LEA_Name="", "[LEA Name]", LEA_Name),"'s LCAP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The text description of the above chart is as follows: In 2021 – 22, Manzanita Middle's LCAP budgeted $140,000.00 for planned actions to increase or improve services for high needs students. Manzanita Middle actually spent $140,000.00 for actions to increase or improve services for high needs students in 2021 – 22.</v>
      </c>
    </row>
    <row r="19" spans="1:1" x14ac:dyDescent="0.2">
      <c r="A19" s="5"/>
    </row>
  </sheetData>
  <sheetProtection algorithmName="SHA-512" hashValue="Y60h4MYfSVYtipCXTlfF1JYvMcJ40nkGrje38VbcGtS85arLRAGNXjkUxi5lJXIWgnoUpgwoCh+z11daQRHAMA==" saltValue="hQNrd/+QwGgGR5daMhPUvQ==" spinCount="100000" sheet="1" formatRows="0" selectLockedCells="1" selectUnlockedCells="1"/>
  <customSheetViews>
    <customSheetView guid="{B4A1466A-814B-496F-ACDF-5B04C3E33E28}" showPageBreaks="1" showGridLines="0" showRowCol="0" view="pageLayout" showRuler="0">
      <selection sqref="A1:A8"/>
    </customSheetView>
    <customSheetView guid="{E073F255-81E0-4EB2-9325-A45DCDEB7373}" showPageBreaks="1" showGridLines="0" showRowCol="0" view="pageLayout" showRuler="0">
      <selection sqref="A1:A8"/>
    </customSheetView>
  </customSheetViews>
  <pageMargins left="0.25" right="0.25" top="0.75" bottom="0.75" header="0.3" footer="0.3"/>
  <pageSetup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E40E-D4ED-466F-B7DA-E933699D2F86}">
  <dimension ref="A1:A8"/>
  <sheetViews>
    <sheetView showGridLines="0" workbookViewId="0"/>
  </sheetViews>
  <sheetFormatPr baseColWidth="10" defaultColWidth="9.1640625" defaultRowHeight="16" x14ac:dyDescent="0.2"/>
  <cols>
    <col min="1" max="1" width="91.5" style="31" customWidth="1"/>
    <col min="2" max="16384" width="9.1640625" style="31"/>
  </cols>
  <sheetData>
    <row r="1" spans="1:1" ht="19" x14ac:dyDescent="0.2">
      <c r="A1" s="68" t="s">
        <v>66</v>
      </c>
    </row>
    <row r="2" spans="1:1" ht="108.75" customHeight="1" x14ac:dyDescent="0.2">
      <c r="A2" s="69" t="s">
        <v>67</v>
      </c>
    </row>
    <row r="8" spans="1:1" x14ac:dyDescent="0.2">
      <c r="A8" s="6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Title Page</vt:lpstr>
      <vt:lpstr>Instructions</vt:lpstr>
      <vt:lpstr>Data Input</vt:lpstr>
      <vt:lpstr>Narrative Responses</vt:lpstr>
      <vt:lpstr>Template</vt:lpstr>
      <vt:lpstr>Accessibility</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 for the 2022-23 school year.</dc:subject>
  <dc:creator>Local Agency Systems Support Office</dc:creator>
  <cp:keywords>lcff, lcap, budget, overview, for, parent, parents, template, local, control, accountability, plan</cp:keywords>
  <dc:description/>
  <cp:lastModifiedBy>Martin W Coyne</cp:lastModifiedBy>
  <cp:revision/>
  <dcterms:created xsi:type="dcterms:W3CDTF">2018-10-16T20:33:16Z</dcterms:created>
  <dcterms:modified xsi:type="dcterms:W3CDTF">2022-02-15T02:06:22Z</dcterms:modified>
  <cp:category/>
  <cp:contentStatus/>
</cp:coreProperties>
</file>